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defaultThemeVersion="124226"/>
  <xr:revisionPtr revIDLastSave="0" documentId="13_ncr:1_{ED923660-F1F1-49A4-B39E-D5B7B058443A}" xr6:coauthVersionLast="47" xr6:coauthVersionMax="47" xr10:uidLastSave="{00000000-0000-0000-0000-000000000000}"/>
  <bookViews>
    <workbookView xWindow="-120" yWindow="-120" windowWidth="29040" windowHeight="15840" xr2:uid="{0C09B296-9478-4CA1-A6D6-F65594DC8FA4}"/>
  </bookViews>
  <sheets>
    <sheet name="tempi determinati" sheetId="8" r:id="rId1"/>
    <sheet name="tempi indeterminati" sheetId="10" r:id="rId2"/>
  </sheets>
  <calcPr calcId="181029"/>
</workbook>
</file>

<file path=xl/calcChain.xml><?xml version="1.0" encoding="utf-8"?>
<calcChain xmlns="http://schemas.openxmlformats.org/spreadsheetml/2006/main">
  <c r="B4" i="8" l="1"/>
  <c r="C4" i="8"/>
  <c r="C10" i="8"/>
  <c r="C9" i="8"/>
  <c r="C16" i="8"/>
  <c r="B5" i="8"/>
  <c r="C5" i="8" s="1"/>
  <c r="B2" i="8"/>
  <c r="C2" i="8" s="1"/>
  <c r="B3" i="8"/>
  <c r="C3" i="8" s="1"/>
  <c r="D3" i="8"/>
  <c r="G9" i="8"/>
  <c r="G4" i="8"/>
  <c r="G6" i="8" s="1"/>
  <c r="D4" i="8"/>
  <c r="D2" i="10"/>
  <c r="G3" i="10"/>
  <c r="C2" i="10"/>
  <c r="E2" i="10"/>
  <c r="C13" i="8"/>
  <c r="D13" i="8"/>
  <c r="B10" i="8"/>
  <c r="B9" i="8"/>
  <c r="D9" i="8"/>
  <c r="D10" i="8"/>
  <c r="D2" i="8"/>
  <c r="F2" i="10"/>
  <c r="H2" i="10"/>
  <c r="H3" i="10"/>
  <c r="I2" i="10"/>
  <c r="I3" i="10"/>
  <c r="E5" i="8" l="1"/>
  <c r="F5" i="8" s="1"/>
  <c r="H5" i="8" s="1"/>
  <c r="I5" i="8" s="1"/>
  <c r="E10" i="8"/>
  <c r="E3" i="8"/>
  <c r="F3" i="8" s="1"/>
  <c r="H3" i="8" s="1"/>
  <c r="I3" i="8" s="1"/>
  <c r="E2" i="8"/>
  <c r="F2" i="8" s="1"/>
  <c r="H2" i="8" s="1"/>
  <c r="E9" i="8"/>
  <c r="F9" i="8" s="1"/>
  <c r="H9" i="8" s="1"/>
  <c r="I9" i="8" s="1"/>
  <c r="I2" i="8"/>
  <c r="E4" i="8"/>
  <c r="F4" i="8" s="1"/>
  <c r="H4" i="8" s="1"/>
  <c r="I4" i="8" s="1"/>
  <c r="E13" i="8"/>
  <c r="F13" i="8" s="1"/>
  <c r="H13" i="8" s="1"/>
  <c r="I13" i="8" s="1"/>
  <c r="I6" i="8" l="1"/>
  <c r="F10" i="8"/>
  <c r="H10" i="8" s="1"/>
  <c r="I10" i="8" s="1"/>
  <c r="I11" i="8" s="1"/>
  <c r="H6" i="8"/>
  <c r="H11" i="8" l="1"/>
</calcChain>
</file>

<file path=xl/sharedStrings.xml><?xml version="1.0" encoding="utf-8"?>
<sst xmlns="http://schemas.openxmlformats.org/spreadsheetml/2006/main" count="33" uniqueCount="20">
  <si>
    <t>totale</t>
  </si>
  <si>
    <t>categoria</t>
  </si>
  <si>
    <t>tredicesima</t>
  </si>
  <si>
    <t>assunzioni programmate</t>
  </si>
  <si>
    <t>costo assunzioni</t>
  </si>
  <si>
    <t>totali</t>
  </si>
  <si>
    <t>costo al lordo dell'IRAP</t>
  </si>
  <si>
    <t>oneri</t>
  </si>
  <si>
    <t>ex c1 - c1 vigili t.d.</t>
  </si>
  <si>
    <t>110 laura napolitano d1</t>
  </si>
  <si>
    <t>30 dipendenti</t>
  </si>
  <si>
    <t>tabellare mensile</t>
  </si>
  <si>
    <t>esclusi i vigili stagionali</t>
  </si>
  <si>
    <t>già prevista piao 2024/2026 - procedura conclusa nel 2024</t>
  </si>
  <si>
    <t>Area 3</t>
  </si>
  <si>
    <t>ex c1 - c1 amministrativo</t>
  </si>
  <si>
    <t>indennità maternità dal 01/04/2025 al 14/10/2025</t>
  </si>
  <si>
    <t>n. 2 scavalchi eccedenza c1 dal fino al 31/12/2025</t>
  </si>
  <si>
    <t>tecnico c1 fino al 31/12/2025</t>
  </si>
  <si>
    <t>n. 3 scavalchi eccedenza max differenziale (c6)fino 31/12/2025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</si>
</sst>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_ ;\-#,##0.00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A7D0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7">
    <xf numFmtId="0" fontId="0" fillId="0" borderId="0"/>
    <xf numFmtId="0" fontId="2" fillId="2" borderId="3" applyNumberFormat="0" applyAlignment="0" applyProtection="0"/>
    <xf numFmtId="0" fontId="3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4" fontId="4" fillId="0" borderId="1" xfId="6" applyFont="1" applyBorder="1" applyAlignment="1">
      <alignment horizontal="center" vertical="center" wrapText="1"/>
    </xf>
    <xf numFmtId="10" fontId="4" fillId="0" borderId="1" xfId="5" applyNumberFormat="1" applyFont="1" applyBorder="1" applyAlignment="1">
      <alignment horizontal="center" vertical="center" wrapText="1"/>
    </xf>
    <xf numFmtId="164" fontId="5" fillId="3" borderId="1" xfId="3" applyFont="1" applyFill="1" applyBorder="1" applyAlignment="1" applyProtection="1">
      <alignment horizontal="center" vertical="center" wrapText="1"/>
      <protection locked="0"/>
    </xf>
    <xf numFmtId="44" fontId="4" fillId="0" borderId="1" xfId="0" applyNumberFormat="1" applyFont="1" applyBorder="1" applyAlignment="1">
      <alignment horizontal="center" vertical="center" wrapText="1"/>
    </xf>
    <xf numFmtId="44" fontId="6" fillId="0" borderId="1" xfId="6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44" fontId="5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5" fontId="7" fillId="3" borderId="1" xfId="3" applyNumberFormat="1" applyFont="1" applyFill="1" applyBorder="1" applyAlignment="1" applyProtection="1">
      <alignment horizontal="center" vertical="center" wrapText="1"/>
      <protection locked="0"/>
    </xf>
    <xf numFmtId="44" fontId="4" fillId="0" borderId="0" xfId="0" applyNumberFormat="1" applyFon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4" fontId="7" fillId="0" borderId="0" xfId="0" applyNumberFormat="1" applyFont="1" applyAlignment="1">
      <alignment horizontal="center" vertical="center" wrapText="1"/>
    </xf>
    <xf numFmtId="4" fontId="4" fillId="0" borderId="1" xfId="6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165" fontId="4" fillId="0" borderId="1" xfId="6" applyNumberFormat="1" applyFont="1" applyBorder="1" applyAlignment="1">
      <alignment horizontal="center" vertical="center" wrapText="1"/>
    </xf>
    <xf numFmtId="4" fontId="7" fillId="3" borderId="1" xfId="3" applyNumberFormat="1" applyFont="1" applyFill="1" applyBorder="1" applyAlignment="1" applyProtection="1">
      <alignment horizontal="center" vertical="center" wrapText="1"/>
      <protection locked="0"/>
    </xf>
    <xf numFmtId="4" fontId="7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7">
    <cellStyle name="Calcolo 2" xfId="1" xr:uid="{2A14B97C-0DD4-42EE-BEE3-A5620136AC26}"/>
    <cellStyle name="Collegamento ipertestuale 2" xfId="2" xr:uid="{72479CC2-67F5-4203-B674-053FE55CC5DE}"/>
    <cellStyle name="Migliaia" xfId="3" builtinId="3"/>
    <cellStyle name="Normale" xfId="0" builtinId="0"/>
    <cellStyle name="Normale 2" xfId="4" xr:uid="{64674456-6BB4-4FA0-A7D4-447C9AC84706}"/>
    <cellStyle name="Percentuale" xfId="5" builtinId="5"/>
    <cellStyle name="Valuta" xfId="6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25862-B4AF-4A5D-A48D-A99E1CCE3DBE}">
  <sheetPr>
    <pageSetUpPr fitToPage="1"/>
  </sheetPr>
  <dimension ref="A1:L16"/>
  <sheetViews>
    <sheetView tabSelected="1" workbookViewId="0">
      <selection activeCell="K2" sqref="K2:K5"/>
    </sheetView>
  </sheetViews>
  <sheetFormatPr defaultRowHeight="15.75" x14ac:dyDescent="0.25"/>
  <cols>
    <col min="1" max="1" width="23.85546875" style="17" customWidth="1"/>
    <col min="2" max="2" width="12.85546875" style="17" customWidth="1"/>
    <col min="3" max="3" width="14.5703125" style="17" customWidth="1"/>
    <col min="4" max="4" width="18.5703125" style="17" customWidth="1"/>
    <col min="5" max="5" width="13.85546875" style="17" customWidth="1"/>
    <col min="6" max="6" width="14.28515625" style="17" customWidth="1"/>
    <col min="7" max="7" width="17" style="17" customWidth="1"/>
    <col min="8" max="8" width="15.7109375" style="17" customWidth="1"/>
    <col min="9" max="9" width="17.140625" style="17" customWidth="1"/>
    <col min="10" max="10" width="18.85546875" style="17" customWidth="1"/>
    <col min="11" max="11" width="14.7109375" style="17" customWidth="1"/>
    <col min="12" max="16384" width="9.140625" style="17"/>
  </cols>
  <sheetData>
    <row r="1" spans="1:12" ht="66" customHeight="1" x14ac:dyDescent="0.25">
      <c r="A1" s="16" t="s">
        <v>1</v>
      </c>
      <c r="B1" s="16" t="s">
        <v>11</v>
      </c>
      <c r="C1" s="16" t="s">
        <v>2</v>
      </c>
      <c r="D1" s="16" t="s">
        <v>7</v>
      </c>
      <c r="E1" s="16" t="s">
        <v>7</v>
      </c>
      <c r="F1" s="16" t="s">
        <v>0</v>
      </c>
      <c r="G1" s="16" t="s">
        <v>3</v>
      </c>
      <c r="H1" s="16" t="s">
        <v>4</v>
      </c>
      <c r="I1" s="16" t="s">
        <v>6</v>
      </c>
    </row>
    <row r="2" spans="1:12" ht="52.5" customHeight="1" x14ac:dyDescent="0.25">
      <c r="A2" s="2" t="s">
        <v>8</v>
      </c>
      <c r="B2" s="5">
        <f>21392.87/12</f>
        <v>1782.7391666666665</v>
      </c>
      <c r="C2" s="24">
        <f>B2*13</f>
        <v>23175.609166666665</v>
      </c>
      <c r="D2" s="7">
        <f>26.68%</f>
        <v>0.26679999999999998</v>
      </c>
      <c r="E2" s="24">
        <f>C2*D2</f>
        <v>6183.2525256666659</v>
      </c>
      <c r="F2" s="24">
        <f>C2+E2</f>
        <v>29358.861692333332</v>
      </c>
      <c r="G2" s="18">
        <v>1</v>
      </c>
      <c r="H2" s="25">
        <f>G2*F2</f>
        <v>29358.861692333332</v>
      </c>
      <c r="I2" s="26">
        <f>H2+(C2*8.5%)*G2</f>
        <v>31328.7884715</v>
      </c>
      <c r="J2" s="32">
        <v>208</v>
      </c>
    </row>
    <row r="3" spans="1:12" ht="52.5" customHeight="1" x14ac:dyDescent="0.25">
      <c r="A3" s="2" t="s">
        <v>8</v>
      </c>
      <c r="B3" s="5">
        <f>21392.87/12</f>
        <v>1782.7391666666665</v>
      </c>
      <c r="C3" s="24">
        <f>B3*7</f>
        <v>12479.174166666666</v>
      </c>
      <c r="D3" s="7">
        <f>26.68%</f>
        <v>0.26679999999999998</v>
      </c>
      <c r="E3" s="24">
        <f>C3*D3</f>
        <v>3329.443667666666</v>
      </c>
      <c r="F3" s="24">
        <f>C3+E3</f>
        <v>15808.617834333332</v>
      </c>
      <c r="G3" s="18">
        <v>1</v>
      </c>
      <c r="H3" s="25">
        <f>G3*F3</f>
        <v>15808.617834333332</v>
      </c>
      <c r="I3" s="26">
        <f>H3+(C3*8.5%)*G3</f>
        <v>16869.347638499999</v>
      </c>
      <c r="J3" s="32"/>
    </row>
    <row r="4" spans="1:12" ht="98.25" customHeight="1" x14ac:dyDescent="0.25">
      <c r="A4" s="2" t="s">
        <v>19</v>
      </c>
      <c r="B4" s="13">
        <f>24655/12</f>
        <v>2054.5833333333335</v>
      </c>
      <c r="C4" s="24">
        <f>B4*7</f>
        <v>14382.083333333334</v>
      </c>
      <c r="D4" s="7">
        <f>26.68%</f>
        <v>0.26679999999999998</v>
      </c>
      <c r="E4" s="24">
        <f>C4*D4</f>
        <v>3837.1398333333332</v>
      </c>
      <c r="F4" s="24">
        <f>C4+E4</f>
        <v>18219.223166666667</v>
      </c>
      <c r="G4" s="18">
        <f>3/36*12</f>
        <v>1</v>
      </c>
      <c r="H4" s="25">
        <f>G4*F4</f>
        <v>18219.223166666667</v>
      </c>
      <c r="I4" s="26">
        <f>H4+(C4*8.5%)*G4</f>
        <v>19441.700250000002</v>
      </c>
      <c r="J4" s="32"/>
    </row>
    <row r="5" spans="1:12" ht="98.25" customHeight="1" x14ac:dyDescent="0.25">
      <c r="A5" s="2" t="s">
        <v>16</v>
      </c>
      <c r="B5" s="5">
        <f>21392.87/12</f>
        <v>1782.7391666666665</v>
      </c>
      <c r="C5" s="24">
        <f>(B5*6.5)+(B5/2)</f>
        <v>12479.174166666666</v>
      </c>
      <c r="D5" s="7">
        <v>0.26679999999999998</v>
      </c>
      <c r="E5" s="24">
        <f>C5*D5</f>
        <v>3329.443667666666</v>
      </c>
      <c r="F5" s="24">
        <f>C5+E5</f>
        <v>15808.617834333332</v>
      </c>
      <c r="G5" s="18">
        <v>1</v>
      </c>
      <c r="H5" s="25">
        <f>G5*F5</f>
        <v>15808.617834333332</v>
      </c>
      <c r="I5" s="26">
        <f>H5+(C5*8.5%)*G5</f>
        <v>16869.347638499999</v>
      </c>
      <c r="J5" s="32"/>
    </row>
    <row r="6" spans="1:12" ht="28.5" customHeight="1" x14ac:dyDescent="0.25">
      <c r="A6" s="29" t="s">
        <v>5</v>
      </c>
      <c r="B6" s="29"/>
      <c r="C6" s="29"/>
      <c r="D6" s="29"/>
      <c r="E6" s="29"/>
      <c r="F6" s="29"/>
      <c r="G6" s="21">
        <f>SUM(G2:G4)</f>
        <v>3</v>
      </c>
      <c r="H6" s="21">
        <f>SUM(H2:H5)</f>
        <v>79195.320527666656</v>
      </c>
      <c r="I6" s="21">
        <f>SUM(I2:I5)</f>
        <v>84509.183998499997</v>
      </c>
    </row>
    <row r="9" spans="1:12" ht="66" customHeight="1" x14ac:dyDescent="0.25">
      <c r="A9" s="2" t="s">
        <v>17</v>
      </c>
      <c r="B9" s="13">
        <f>21392.87/12</f>
        <v>1782.7391666666665</v>
      </c>
      <c r="C9" s="24">
        <f>B9*7</f>
        <v>12479.174166666666</v>
      </c>
      <c r="D9" s="7">
        <f>26.68%</f>
        <v>0.26679999999999998</v>
      </c>
      <c r="E9" s="24">
        <f>C9*D9</f>
        <v>3329.443667666666</v>
      </c>
      <c r="F9" s="24">
        <f>C9+E9</f>
        <v>15808.617834333332</v>
      </c>
      <c r="G9" s="27">
        <f>2/36*12</f>
        <v>0.66666666666666663</v>
      </c>
      <c r="H9" s="13">
        <f>G9*F9</f>
        <v>10539.078556222221</v>
      </c>
      <c r="I9" s="24">
        <f>H9+(C9*8.5%)*G9</f>
        <v>11246.231758999998</v>
      </c>
      <c r="J9" s="32" t="s">
        <v>14</v>
      </c>
    </row>
    <row r="10" spans="1:12" ht="48" customHeight="1" x14ac:dyDescent="0.25">
      <c r="A10" s="2" t="s">
        <v>18</v>
      </c>
      <c r="B10" s="13">
        <f>21392.87/12</f>
        <v>1782.7391666666665</v>
      </c>
      <c r="C10" s="24">
        <f>B10*7</f>
        <v>12479.174166666666</v>
      </c>
      <c r="D10" s="7">
        <f>26.68%</f>
        <v>0.26679999999999998</v>
      </c>
      <c r="E10" s="24">
        <f>C10*D10</f>
        <v>3329.443667666666</v>
      </c>
      <c r="F10" s="24">
        <f>C10+E10</f>
        <v>15808.617834333332</v>
      </c>
      <c r="G10" s="28">
        <v>1</v>
      </c>
      <c r="H10" s="13">
        <f>G10*F10</f>
        <v>15808.617834333332</v>
      </c>
      <c r="I10" s="24">
        <f>H10+(C10*8.5%)*G10</f>
        <v>16869.347638499999</v>
      </c>
      <c r="J10" s="32"/>
    </row>
    <row r="11" spans="1:12" ht="48" customHeight="1" x14ac:dyDescent="0.25">
      <c r="A11" s="29" t="s">
        <v>5</v>
      </c>
      <c r="B11" s="29"/>
      <c r="C11" s="29"/>
      <c r="D11" s="29"/>
      <c r="E11" s="29"/>
      <c r="F11" s="29"/>
      <c r="G11" s="29"/>
      <c r="H11" s="21">
        <f>SUM(H9:H10)</f>
        <v>26347.696390555553</v>
      </c>
      <c r="I11" s="21">
        <f>SUM(I9:I10)</f>
        <v>28115.579397499998</v>
      </c>
    </row>
    <row r="12" spans="1:12" ht="48" customHeight="1" x14ac:dyDescent="0.25">
      <c r="A12" s="22"/>
      <c r="B12" s="22"/>
      <c r="C12" s="22"/>
      <c r="D12" s="22"/>
      <c r="E12" s="22"/>
      <c r="F12" s="22"/>
      <c r="G12" s="22"/>
      <c r="H12" s="23"/>
      <c r="I12" s="23"/>
    </row>
    <row r="13" spans="1:12" ht="37.5" customHeight="1" x14ac:dyDescent="0.25">
      <c r="A13" s="13" t="s">
        <v>9</v>
      </c>
      <c r="B13" s="13">
        <v>23212.32</v>
      </c>
      <c r="C13" s="6">
        <f>B13/12*13</f>
        <v>25146.68</v>
      </c>
      <c r="D13" s="7">
        <f>26.68%</f>
        <v>0.26679999999999998</v>
      </c>
      <c r="E13" s="6">
        <f>C13*D13</f>
        <v>6709.1342239999994</v>
      </c>
      <c r="F13" s="6">
        <f>C13+E13</f>
        <v>31855.814224000002</v>
      </c>
      <c r="G13" s="28">
        <v>1</v>
      </c>
      <c r="H13" s="9">
        <f>G13*F13</f>
        <v>31855.814224000002</v>
      </c>
      <c r="I13" s="6">
        <f>H13+(C13*8.5%)*G13</f>
        <v>33993.282024</v>
      </c>
      <c r="J13" s="30" t="s">
        <v>13</v>
      </c>
      <c r="K13" s="31"/>
      <c r="L13" s="31"/>
    </row>
    <row r="14" spans="1:12" x14ac:dyDescent="0.25">
      <c r="H14" s="19"/>
      <c r="I14" s="19"/>
    </row>
    <row r="16" spans="1:12" ht="31.5" x14ac:dyDescent="0.25">
      <c r="A16" s="17" t="s">
        <v>10</v>
      </c>
      <c r="B16" s="20">
        <v>0.2</v>
      </c>
      <c r="C16" s="17">
        <f>30*B16</f>
        <v>6</v>
      </c>
      <c r="D16" s="14" t="s">
        <v>12</v>
      </c>
    </row>
  </sheetData>
  <mergeCells count="5">
    <mergeCell ref="A6:F6"/>
    <mergeCell ref="J13:L13"/>
    <mergeCell ref="J2:J5"/>
    <mergeCell ref="A11:G11"/>
    <mergeCell ref="J9:J10"/>
  </mergeCells>
  <pageMargins left="0.7" right="0.7" top="0.75" bottom="0.75" header="0.3" footer="0.3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E8190-9293-4E5E-B096-6F0516900E08}">
  <dimension ref="A1:I3"/>
  <sheetViews>
    <sheetView workbookViewId="0">
      <selection activeCell="B2" sqref="B2"/>
    </sheetView>
  </sheetViews>
  <sheetFormatPr defaultRowHeight="15" x14ac:dyDescent="0.25"/>
  <cols>
    <col min="1" max="1" width="13.28515625" customWidth="1"/>
    <col min="2" max="2" width="14.7109375" customWidth="1"/>
    <col min="3" max="3" width="15.28515625" customWidth="1"/>
    <col min="4" max="4" width="9.140625" customWidth="1"/>
    <col min="5" max="5" width="13.85546875" customWidth="1"/>
    <col min="6" max="6" width="13.5703125" customWidth="1"/>
    <col min="7" max="7" width="12.5703125" customWidth="1"/>
    <col min="8" max="8" width="15" customWidth="1"/>
    <col min="9" max="9" width="16.5703125" customWidth="1"/>
  </cols>
  <sheetData>
    <row r="1" spans="1:9" s="1" customFormat="1" ht="70.5" customHeight="1" x14ac:dyDescent="0.25">
      <c r="A1" s="2" t="s">
        <v>1</v>
      </c>
      <c r="B1" s="2" t="s">
        <v>11</v>
      </c>
      <c r="C1" s="2" t="s">
        <v>2</v>
      </c>
      <c r="D1" s="2" t="s">
        <v>7</v>
      </c>
      <c r="E1" s="2" t="s">
        <v>7</v>
      </c>
      <c r="F1" s="2" t="s">
        <v>0</v>
      </c>
      <c r="G1" s="3" t="s">
        <v>3</v>
      </c>
      <c r="H1" s="2" t="s">
        <v>4</v>
      </c>
      <c r="I1" s="4" t="s">
        <v>6</v>
      </c>
    </row>
    <row r="2" spans="1:9" s="1" customFormat="1" ht="70.5" customHeight="1" x14ac:dyDescent="0.25">
      <c r="A2" s="2" t="s">
        <v>15</v>
      </c>
      <c r="B2" s="5">
        <v>21392.87</v>
      </c>
      <c r="C2" s="6">
        <f>21392.87/12*13</f>
        <v>23175.609166666665</v>
      </c>
      <c r="D2" s="7">
        <f>26.68%</f>
        <v>0.26679999999999998</v>
      </c>
      <c r="E2" s="6">
        <f>C2*D2</f>
        <v>6183.2525256666659</v>
      </c>
      <c r="F2" s="6">
        <f>C2+E2</f>
        <v>29358.861692333332</v>
      </c>
      <c r="G2" s="8">
        <v>1</v>
      </c>
      <c r="H2" s="9">
        <f>G2*F2</f>
        <v>29358.861692333332</v>
      </c>
      <c r="I2" s="10">
        <f>H2+(C2*8.5%)*G2</f>
        <v>31328.7884715</v>
      </c>
    </row>
    <row r="3" spans="1:9" s="1" customFormat="1" ht="70.5" customHeight="1" x14ac:dyDescent="0.25">
      <c r="A3" s="29" t="s">
        <v>5</v>
      </c>
      <c r="B3" s="29"/>
      <c r="C3" s="29"/>
      <c r="D3" s="29"/>
      <c r="E3" s="29"/>
      <c r="F3" s="29"/>
      <c r="G3" s="11">
        <f>SUM(G2:G2)</f>
        <v>1</v>
      </c>
      <c r="H3" s="15">
        <f>SUM(H2:H2)</f>
        <v>29358.861692333332</v>
      </c>
      <c r="I3" s="12">
        <f>SUM(I2:I2)</f>
        <v>31328.7884715</v>
      </c>
    </row>
  </sheetData>
  <mergeCells count="1"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tempi determinati</vt:lpstr>
      <vt:lpstr>tempi indeterminati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2025-07-17T08:50:53Z</dcterms:modified>
</cp:coreProperties>
</file>